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Balance" sheetId="1" r:id="rId1"/>
  </sheets>
  <definedNames>
    <definedName name="_xlnm.Print_Area" localSheetId="0">Balance!$A$1:$D$74</definedName>
  </definedNames>
  <calcPr calcId="145621"/>
</workbook>
</file>

<file path=xl/calcChain.xml><?xml version="1.0" encoding="utf-8"?>
<calcChain xmlns="http://schemas.openxmlformats.org/spreadsheetml/2006/main">
  <c r="C51" i="1" l="1"/>
  <c r="C47" i="1"/>
  <c r="C55" i="1" l="1"/>
  <c r="C64" i="1"/>
  <c r="C60" i="1"/>
  <c r="C31" i="1"/>
  <c r="C13" i="1"/>
  <c r="C10" i="1"/>
  <c r="B69" i="1"/>
  <c r="C67" i="1" s="1"/>
  <c r="C34" i="1"/>
  <c r="B24" i="1"/>
  <c r="B22" i="1"/>
  <c r="C71" i="1" l="1"/>
  <c r="C73" i="1" s="1"/>
  <c r="C21" i="1"/>
  <c r="C42" i="1" s="1"/>
</calcChain>
</file>

<file path=xl/sharedStrings.xml><?xml version="1.0" encoding="utf-8"?>
<sst xmlns="http://schemas.openxmlformats.org/spreadsheetml/2006/main" count="53" uniqueCount="53">
  <si>
    <t>Casa de Corredores de Bolsa</t>
  </si>
  <si>
    <t>INVERSIONES BURSÁTILES CREDOMATIC, S.A. DE C.V.</t>
  </si>
  <si>
    <t>BALANCE GENERAL AL 31 DE ENERO DE 2017</t>
  </si>
  <si>
    <t>(Expresado en Dólares de los Estados Unidos de América)</t>
  </si>
  <si>
    <t>ACTIVO</t>
  </si>
  <si>
    <t>CIRCULANTE</t>
  </si>
  <si>
    <t>Caja Chica</t>
  </si>
  <si>
    <t>Bancos y Financieras del País</t>
  </si>
  <si>
    <t>Otras Disponibilidades Restringidas en Moneda Nacional</t>
  </si>
  <si>
    <t>Cuentas por Cobrar</t>
  </si>
  <si>
    <t>Rendimientos por Cobrar</t>
  </si>
  <si>
    <t>Impuestos</t>
  </si>
  <si>
    <t>Gastos Pagados por Anticipado</t>
  </si>
  <si>
    <t>MUEBLES</t>
  </si>
  <si>
    <t>Mobiliario de Oficina</t>
  </si>
  <si>
    <t>Equipo de Computación</t>
  </si>
  <si>
    <t>Otros Equipos de Oficina</t>
  </si>
  <si>
    <t>Equipo de Comunicación</t>
  </si>
  <si>
    <t>Equipo de Seguridad</t>
  </si>
  <si>
    <t>Otros Equipos</t>
  </si>
  <si>
    <t>Depreciación Acumulada de Mobiliario y Equipo</t>
  </si>
  <si>
    <t>Depreciación Acumulada de otros bienes de usos diversos</t>
  </si>
  <si>
    <t>Inversiones Permanentes</t>
  </si>
  <si>
    <t>ACTIVOS INTANGIBLES</t>
  </si>
  <si>
    <t>Derechos de explotación de puesto de bolsa</t>
  </si>
  <si>
    <t>Amortización derechos de explotación de Bolsa</t>
  </si>
  <si>
    <t>Licencias y Software</t>
  </si>
  <si>
    <t>Amortización Acumulada de Licencias</t>
  </si>
  <si>
    <t>Sistema SAIF2000W+</t>
  </si>
  <si>
    <t>Amortización Acumulada de Programas Informaticos</t>
  </si>
  <si>
    <t>PASIVO</t>
  </si>
  <si>
    <t>CORRIENTE</t>
  </si>
  <si>
    <t>Cuentas por pagar</t>
  </si>
  <si>
    <t>Impuestos por pagar propios</t>
  </si>
  <si>
    <t>ESTIMACIÓN PARA OBLIGACIONES LABORALES</t>
  </si>
  <si>
    <t>Estimación para obligaciones laborales</t>
  </si>
  <si>
    <t>TOTAL PASIVO</t>
  </si>
  <si>
    <t>PATRIMONIO</t>
  </si>
  <si>
    <t>CAPITAL</t>
  </si>
  <si>
    <t>CAPITAL SOCIAL  FIJO</t>
  </si>
  <si>
    <t>CAPITAL SOCIAL VARIABLE</t>
  </si>
  <si>
    <t>RESERVAS DE CAPITAL</t>
  </si>
  <si>
    <t>RESERVA LEGAL</t>
  </si>
  <si>
    <t>RESULTADOS</t>
  </si>
  <si>
    <t>UTILIDADES DE EJERCICIOS ANTERIORES</t>
  </si>
  <si>
    <t>UTILIDAD DEL EJERCICIO</t>
  </si>
  <si>
    <t>TOTAL PASIVO MAS CAPITAL</t>
  </si>
  <si>
    <t>NO CORRIENTE</t>
  </si>
  <si>
    <t>TOTAL ACTIVOS</t>
  </si>
  <si>
    <t>TOTAL PATRIMONIO</t>
  </si>
  <si>
    <t>INVERSIONES FINANCIERAS A LARGO PLAZO</t>
  </si>
  <si>
    <t>EFECTIVO</t>
  </si>
  <si>
    <t xml:space="preserve">BANCOS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</si>
</sst>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\¢* #,##0.00_);_(\¢* \(#,##0.00\);_(\¢* \-??_);_(@_)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b/>
      <sz val="12"/>
      <name val="Bookman Old Style"/>
      <family val="1"/>
    </font>
    <font>
      <sz val="12"/>
      <name val="Bookman Old Style"/>
      <family val="1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4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Protection="0">
      <alignment vertical="center"/>
    </xf>
    <xf numFmtId="164" fontId="4" fillId="0" borderId="0" applyFont="0" applyFill="0" applyBorder="0" applyAlignment="0" applyProtection="0"/>
    <xf numFmtId="0" fontId="3" fillId="0" borderId="0" applyNumberFormat="0" applyFont="0" applyFill="0" applyBorder="0" applyProtection="0">
      <alignment vertical="center"/>
    </xf>
    <xf numFmtId="165" fontId="1" fillId="0" borderId="0" applyFill="0" applyBorder="0" applyAlignment="0" applyProtection="0"/>
    <xf numFmtId="0" fontId="3" fillId="0" borderId="0"/>
    <xf numFmtId="0" fontId="3" fillId="0" borderId="0"/>
  </cellStyleXfs>
  <cellXfs count="30">
    <xf numFmtId="0" fontId="0" fillId="0" borderId="0" xfId="0"/>
    <xf numFmtId="43" fontId="0" fillId="2" borderId="0" xfId="1" applyFont="1" applyFill="1" applyBorder="1"/>
    <xf numFmtId="0" fontId="0" fillId="2" borderId="0" xfId="0" applyFill="1" applyBorder="1"/>
    <xf numFmtId="0" fontId="6" fillId="0" borderId="0" xfId="0" applyFont="1" applyAlignment="1">
      <alignment horizontal="center"/>
    </xf>
    <xf numFmtId="0" fontId="2" fillId="0" borderId="0" xfId="0" applyFont="1"/>
    <xf numFmtId="0" fontId="7" fillId="0" borderId="0" xfId="0" applyFont="1" applyAlignment="1">
      <alignment horizontal="center"/>
    </xf>
    <xf numFmtId="43" fontId="7" fillId="0" borderId="0" xfId="1" applyFont="1"/>
    <xf numFmtId="0" fontId="8" fillId="0" borderId="0" xfId="0" applyFont="1"/>
    <xf numFmtId="43" fontId="8" fillId="0" borderId="1" xfId="1" applyFont="1" applyBorder="1"/>
    <xf numFmtId="43" fontId="8" fillId="0" borderId="0" xfId="1" applyFont="1" applyBorder="1"/>
    <xf numFmtId="43" fontId="8" fillId="0" borderId="0" xfId="1" applyFont="1"/>
    <xf numFmtId="43" fontId="2" fillId="0" borderId="0" xfId="0" applyNumberFormat="1" applyFont="1"/>
    <xf numFmtId="0" fontId="9" fillId="0" borderId="0" xfId="0" applyFont="1"/>
    <xf numFmtId="43" fontId="8" fillId="0" borderId="0" xfId="1" applyFont="1" applyFill="1" applyBorder="1"/>
    <xf numFmtId="43" fontId="0" fillId="0" borderId="0" xfId="0" applyNumberFormat="1"/>
    <xf numFmtId="43" fontId="2" fillId="0" borderId="0" xfId="1" applyFont="1"/>
    <xf numFmtId="43" fontId="7" fillId="0" borderId="0" xfId="0" applyNumberFormat="1" applyFont="1"/>
    <xf numFmtId="0" fontId="2" fillId="0" borderId="0" xfId="0" applyFont="1" applyBorder="1"/>
    <xf numFmtId="43" fontId="10" fillId="0" borderId="2" xfId="0" applyNumberFormat="1" applyFont="1" applyBorder="1"/>
    <xf numFmtId="0" fontId="7" fillId="0" borderId="0" xfId="0" applyFont="1" applyAlignment="1">
      <alignment horizontal="left"/>
    </xf>
    <xf numFmtId="43" fontId="10" fillId="0" borderId="0" xfId="0" applyNumberFormat="1" applyFont="1" applyBorder="1"/>
    <xf numFmtId="43" fontId="8" fillId="0" borderId="0" xfId="0" applyNumberFormat="1" applyFont="1"/>
    <xf numFmtId="43" fontId="10" fillId="0" borderId="0" xfId="1" applyFont="1"/>
    <xf numFmtId="43" fontId="0" fillId="0" borderId="0" xfId="1" applyFont="1"/>
    <xf numFmtId="0" fontId="7" fillId="0" borderId="0" xfId="0" applyFont="1"/>
    <xf numFmtId="0" fontId="11" fillId="0" borderId="0" xfId="0" applyFont="1"/>
    <xf numFmtId="43" fontId="10" fillId="0" borderId="0" xfId="1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8">
    <cellStyle name="Millares" xfId="1" builtinId="3"/>
    <cellStyle name="Millares 2" xfId="2"/>
    <cellStyle name="Millares 3" xfId="3"/>
    <cellStyle name="Millares 4" xfId="4"/>
    <cellStyle name="Moneda 5 2" xfId="5"/>
    <cellStyle name="Normal" xfId="0" builtinId="0"/>
    <cellStyle name="Normal 2" xfId="6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47625</xdr:colOff>
      <xdr:row>3</xdr:row>
      <xdr:rowOff>47625</xdr:rowOff>
    </xdr:to>
    <xdr:pic>
      <xdr:nvPicPr>
        <xdr:cNvPr id="2" name="Picture 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5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3" name="Picture 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47625</xdr:colOff>
      <xdr:row>10</xdr:row>
      <xdr:rowOff>47625</xdr:rowOff>
    </xdr:to>
    <xdr:pic>
      <xdr:nvPicPr>
        <xdr:cNvPr id="4" name="Picture 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5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47625</xdr:colOff>
      <xdr:row>11</xdr:row>
      <xdr:rowOff>47625</xdr:rowOff>
    </xdr:to>
    <xdr:pic>
      <xdr:nvPicPr>
        <xdr:cNvPr id="5" name="Picture 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288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47625</xdr:colOff>
      <xdr:row>15</xdr:row>
      <xdr:rowOff>47625</xdr:rowOff>
    </xdr:to>
    <xdr:pic>
      <xdr:nvPicPr>
        <xdr:cNvPr id="6" name="Picture 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47625</xdr:colOff>
      <xdr:row>15</xdr:row>
      <xdr:rowOff>47625</xdr:rowOff>
    </xdr:to>
    <xdr:pic>
      <xdr:nvPicPr>
        <xdr:cNvPr id="7" name="Picture 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623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8" name="Picture 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86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47625</xdr:colOff>
      <xdr:row>20</xdr:row>
      <xdr:rowOff>47625</xdr:rowOff>
    </xdr:to>
    <xdr:pic>
      <xdr:nvPicPr>
        <xdr:cNvPr id="9" name="Picture 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71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47625</xdr:colOff>
      <xdr:row>20</xdr:row>
      <xdr:rowOff>47625</xdr:rowOff>
    </xdr:to>
    <xdr:pic>
      <xdr:nvPicPr>
        <xdr:cNvPr id="10" name="Picture 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958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47625</xdr:colOff>
      <xdr:row>20</xdr:row>
      <xdr:rowOff>47625</xdr:rowOff>
    </xdr:to>
    <xdr:pic>
      <xdr:nvPicPr>
        <xdr:cNvPr id="11" name="Picture 1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577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47625</xdr:colOff>
      <xdr:row>20</xdr:row>
      <xdr:rowOff>47625</xdr:rowOff>
    </xdr:to>
    <xdr:pic>
      <xdr:nvPicPr>
        <xdr:cNvPr id="12" name="Picture 1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577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47625</xdr:colOff>
      <xdr:row>20</xdr:row>
      <xdr:rowOff>47625</xdr:rowOff>
    </xdr:to>
    <xdr:pic>
      <xdr:nvPicPr>
        <xdr:cNvPr id="13" name="Picture 1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816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47625</xdr:colOff>
      <xdr:row>22</xdr:row>
      <xdr:rowOff>47625</xdr:rowOff>
    </xdr:to>
    <xdr:pic>
      <xdr:nvPicPr>
        <xdr:cNvPr id="14" name="Picture 1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9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47625</xdr:colOff>
      <xdr:row>24</xdr:row>
      <xdr:rowOff>47625</xdr:rowOff>
    </xdr:to>
    <xdr:pic>
      <xdr:nvPicPr>
        <xdr:cNvPr id="15" name="Picture 1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150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47625</xdr:colOff>
      <xdr:row>26</xdr:row>
      <xdr:rowOff>47625</xdr:rowOff>
    </xdr:to>
    <xdr:pic>
      <xdr:nvPicPr>
        <xdr:cNvPr id="16" name="Picture 1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389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47625</xdr:colOff>
      <xdr:row>28</xdr:row>
      <xdr:rowOff>47625</xdr:rowOff>
    </xdr:to>
    <xdr:pic>
      <xdr:nvPicPr>
        <xdr:cNvPr id="17" name="Picture 1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62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47625</xdr:colOff>
      <xdr:row>33</xdr:row>
      <xdr:rowOff>47625</xdr:rowOff>
    </xdr:to>
    <xdr:pic>
      <xdr:nvPicPr>
        <xdr:cNvPr id="18" name="Picture 1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104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47625</xdr:colOff>
      <xdr:row>35</xdr:row>
      <xdr:rowOff>47625</xdr:rowOff>
    </xdr:to>
    <xdr:pic>
      <xdr:nvPicPr>
        <xdr:cNvPr id="19" name="Picture 1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343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47625</xdr:colOff>
      <xdr:row>38</xdr:row>
      <xdr:rowOff>47625</xdr:rowOff>
    </xdr:to>
    <xdr:pic>
      <xdr:nvPicPr>
        <xdr:cNvPr id="20" name="Picture 1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20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47625</xdr:colOff>
      <xdr:row>40</xdr:row>
      <xdr:rowOff>47625</xdr:rowOff>
    </xdr:to>
    <xdr:pic>
      <xdr:nvPicPr>
        <xdr:cNvPr id="21" name="Picture 2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39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47625</xdr:colOff>
      <xdr:row>75</xdr:row>
      <xdr:rowOff>47625</xdr:rowOff>
    </xdr:to>
    <xdr:pic>
      <xdr:nvPicPr>
        <xdr:cNvPr id="22" name="Picture 2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47625</xdr:colOff>
      <xdr:row>75</xdr:row>
      <xdr:rowOff>47625</xdr:rowOff>
    </xdr:to>
    <xdr:pic>
      <xdr:nvPicPr>
        <xdr:cNvPr id="23" name="Picture 2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91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47625</xdr:colOff>
      <xdr:row>75</xdr:row>
      <xdr:rowOff>47625</xdr:rowOff>
    </xdr:to>
    <xdr:pic>
      <xdr:nvPicPr>
        <xdr:cNvPr id="24" name="Picture 2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47625</xdr:colOff>
      <xdr:row>75</xdr:row>
      <xdr:rowOff>47625</xdr:rowOff>
    </xdr:to>
    <xdr:pic>
      <xdr:nvPicPr>
        <xdr:cNvPr id="25" name="Picture 2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393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47625</xdr:colOff>
      <xdr:row>75</xdr:row>
      <xdr:rowOff>47625</xdr:rowOff>
    </xdr:to>
    <xdr:pic>
      <xdr:nvPicPr>
        <xdr:cNvPr id="26" name="Picture 2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63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9525</xdr:colOff>
      <xdr:row>75</xdr:row>
      <xdr:rowOff>9525</xdr:rowOff>
    </xdr:to>
    <xdr:pic>
      <xdr:nvPicPr>
        <xdr:cNvPr id="28" name="Picture 2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1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9525</xdr:colOff>
      <xdr:row>75</xdr:row>
      <xdr:rowOff>9525</xdr:rowOff>
    </xdr:to>
    <xdr:pic>
      <xdr:nvPicPr>
        <xdr:cNvPr id="29" name="Picture 2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9525</xdr:colOff>
      <xdr:row>75</xdr:row>
      <xdr:rowOff>9525</xdr:rowOff>
    </xdr:to>
    <xdr:pic>
      <xdr:nvPicPr>
        <xdr:cNvPr id="30" name="Picture 2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58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9525</xdr:colOff>
      <xdr:row>75</xdr:row>
      <xdr:rowOff>9525</xdr:rowOff>
    </xdr:to>
    <xdr:pic>
      <xdr:nvPicPr>
        <xdr:cNvPr id="31" name="Picture 3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82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9525</xdr:colOff>
      <xdr:row>75</xdr:row>
      <xdr:rowOff>9525</xdr:rowOff>
    </xdr:to>
    <xdr:pic>
      <xdr:nvPicPr>
        <xdr:cNvPr id="32" name="Picture 3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06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9525</xdr:colOff>
      <xdr:row>75</xdr:row>
      <xdr:rowOff>9525</xdr:rowOff>
    </xdr:to>
    <xdr:pic>
      <xdr:nvPicPr>
        <xdr:cNvPr id="33" name="Picture 3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0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57150</xdr:rowOff>
    </xdr:from>
    <xdr:to>
      <xdr:col>0</xdr:col>
      <xdr:colOff>895350</xdr:colOff>
      <xdr:row>3</xdr:row>
      <xdr:rowOff>28575</xdr:rowOff>
    </xdr:to>
    <xdr:pic>
      <xdr:nvPicPr>
        <xdr:cNvPr id="3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120" b="17714"/>
        <a:stretch>
          <a:fillRect/>
        </a:stretch>
      </xdr:blipFill>
      <xdr:spPr bwMode="auto">
        <a:xfrm>
          <a:off x="0" y="57150"/>
          <a:ext cx="8953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D75"/>
  <sheetViews>
    <sheetView showGridLines="0" tabSelected="1" workbookViewId="0">
      <selection activeCell="B8" sqref="B8"/>
    </sheetView>
  </sheetViews>
  <sheetFormatPr baseColWidth="10" defaultRowHeight="12.75" x14ac:dyDescent="0.2"/>
  <cols>
    <col min="1" max="1" width="72.140625" style="2" customWidth="1"/>
    <col min="2" max="2" width="20.7109375" style="1" customWidth="1"/>
    <col min="3" max="3" width="20.7109375" style="2" customWidth="1"/>
    <col min="4" max="4" width="19.42578125" style="2" bestFit="1" customWidth="1"/>
    <col min="5" max="16384" width="11.42578125" style="2"/>
  </cols>
  <sheetData>
    <row r="1" spans="1:4" ht="15.75" x14ac:dyDescent="0.25">
      <c r="A1" s="27" t="s">
        <v>1</v>
      </c>
      <c r="B1" s="27"/>
      <c r="C1" s="27"/>
      <c r="D1" s="27"/>
    </row>
    <row r="2" spans="1:4" ht="18" x14ac:dyDescent="0.25">
      <c r="A2" s="29" t="s">
        <v>0</v>
      </c>
      <c r="B2" s="29"/>
      <c r="C2" s="29"/>
      <c r="D2" s="29"/>
    </row>
    <row r="3" spans="1:4" ht="15.75" x14ac:dyDescent="0.25">
      <c r="A3" s="27" t="s">
        <v>2</v>
      </c>
      <c r="B3" s="27"/>
      <c r="C3" s="27"/>
      <c r="D3" s="27"/>
    </row>
    <row r="4" spans="1:4" ht="15.75" x14ac:dyDescent="0.25">
      <c r="A4" s="28" t="s">
        <v>3</v>
      </c>
      <c r="B4" s="28"/>
      <c r="C4" s="28"/>
      <c r="D4" s="28"/>
    </row>
    <row r="5" spans="1:4" ht="15.75" x14ac:dyDescent="0.25">
      <c r="A5" s="3"/>
      <c r="B5" s="3"/>
      <c r="C5" s="3"/>
      <c r="D5" s="3"/>
    </row>
    <row r="6" spans="1:4" x14ac:dyDescent="0.2">
      <c r="A6"/>
      <c r="B6"/>
      <c r="C6"/>
      <c r="D6" s="4"/>
    </row>
    <row r="7" spans="1:4" ht="18" x14ac:dyDescent="0.25">
      <c r="A7" s="19" t="s">
        <v>4</v>
      </c>
      <c r="B7"/>
      <c r="C7"/>
      <c r="D7" s="20"/>
    </row>
    <row r="8" spans="1:4" x14ac:dyDescent="0.2">
      <c r="A8"/>
      <c r="B8"/>
      <c r="C8"/>
      <c r="D8" s="4"/>
    </row>
    <row r="9" spans="1:4" ht="15" x14ac:dyDescent="0.2">
      <c r="A9" s="7" t="s">
        <v>5</v>
      </c>
      <c r="B9"/>
      <c r="D9" s="10"/>
    </row>
    <row r="10" spans="1:4" ht="15.75" x14ac:dyDescent="0.25">
      <c r="A10" s="25" t="s">
        <v>51</v>
      </c>
      <c r="B10"/>
      <c r="C10" s="14">
        <f>B11</f>
        <v>200</v>
      </c>
      <c r="D10" s="6"/>
    </row>
    <row r="11" spans="1:4" ht="15.75" x14ac:dyDescent="0.25">
      <c r="A11" s="7" t="s">
        <v>6</v>
      </c>
      <c r="B11" s="8">
        <v>200</v>
      </c>
      <c r="C11" s="9"/>
      <c r="D11" s="6"/>
    </row>
    <row r="12" spans="1:4" ht="15.75" x14ac:dyDescent="0.25">
      <c r="A12" s="4"/>
      <c r="B12"/>
      <c r="C12"/>
      <c r="D12" s="6"/>
    </row>
    <row r="13" spans="1:4" ht="15.75" x14ac:dyDescent="0.25">
      <c r="A13" s="25" t="s">
        <v>52</v>
      </c>
      <c r="B13"/>
      <c r="C13" s="14">
        <f>SUM(B14:B19)</f>
        <v>1313652.2599999998</v>
      </c>
      <c r="D13" s="6"/>
    </row>
    <row r="14" spans="1:4" ht="15.75" x14ac:dyDescent="0.25">
      <c r="A14" s="7" t="s">
        <v>7</v>
      </c>
      <c r="B14" s="10">
        <v>1167455.74</v>
      </c>
      <c r="C14" s="6"/>
      <c r="D14" s="11"/>
    </row>
    <row r="15" spans="1:4" ht="15.75" x14ac:dyDescent="0.25">
      <c r="A15" s="12" t="s">
        <v>8</v>
      </c>
      <c r="B15" s="10">
        <v>130889.92</v>
      </c>
      <c r="C15" s="6"/>
      <c r="D15" s="11"/>
    </row>
    <row r="16" spans="1:4" ht="15.75" x14ac:dyDescent="0.25">
      <c r="A16" s="7" t="s">
        <v>9</v>
      </c>
      <c r="B16" s="10">
        <v>958.65</v>
      </c>
      <c r="C16" s="6"/>
      <c r="D16" s="11"/>
    </row>
    <row r="17" spans="1:4" ht="15" x14ac:dyDescent="0.2">
      <c r="A17" s="7" t="s">
        <v>10</v>
      </c>
      <c r="B17" s="10">
        <v>2980.56</v>
      </c>
      <c r="C17" s="10"/>
      <c r="D17" s="4"/>
    </row>
    <row r="18" spans="1:4" ht="15" x14ac:dyDescent="0.2">
      <c r="A18" s="7" t="s">
        <v>11</v>
      </c>
      <c r="B18" s="10">
        <v>9819.7199999999993</v>
      </c>
      <c r="C18" s="7"/>
      <c r="D18" s="10"/>
    </row>
    <row r="19" spans="1:4" ht="15" x14ac:dyDescent="0.2">
      <c r="A19" s="7" t="s">
        <v>12</v>
      </c>
      <c r="B19" s="8">
        <v>1547.67</v>
      </c>
      <c r="C19" s="9"/>
      <c r="D19" s="11"/>
    </row>
    <row r="20" spans="1:4" ht="15" x14ac:dyDescent="0.2">
      <c r="A20"/>
      <c r="B20" s="13"/>
      <c r="C20" s="14"/>
      <c r="D20" s="4"/>
    </row>
    <row r="21" spans="1:4" ht="15" x14ac:dyDescent="0.2">
      <c r="A21" s="7" t="s">
        <v>13</v>
      </c>
      <c r="B21"/>
      <c r="C21" s="10">
        <f>SUM(B22:B29)</f>
        <v>9.9999999929423211E-3</v>
      </c>
      <c r="D21" s="10"/>
    </row>
    <row r="22" spans="1:4" ht="15" x14ac:dyDescent="0.2">
      <c r="A22" s="7" t="s">
        <v>14</v>
      </c>
      <c r="B22" s="10">
        <f>24492.57-1148.18</f>
        <v>23344.39</v>
      </c>
      <c r="C22"/>
      <c r="D22" s="15"/>
    </row>
    <row r="23" spans="1:4" ht="15" x14ac:dyDescent="0.2">
      <c r="A23" s="7" t="s">
        <v>15</v>
      </c>
      <c r="B23" s="10">
        <v>21654.35</v>
      </c>
      <c r="C23" s="10"/>
      <c r="D23" s="15"/>
    </row>
    <row r="24" spans="1:4" ht="15" x14ac:dyDescent="0.2">
      <c r="A24" s="7" t="s">
        <v>16</v>
      </c>
      <c r="B24" s="10">
        <f>12870.52+1148.18</f>
        <v>14018.7</v>
      </c>
      <c r="C24" s="10"/>
      <c r="D24" s="15"/>
    </row>
    <row r="25" spans="1:4" ht="15" x14ac:dyDescent="0.2">
      <c r="A25" s="7" t="s">
        <v>17</v>
      </c>
      <c r="B25" s="10">
        <v>7984.65</v>
      </c>
      <c r="C25" s="10"/>
      <c r="D25" s="15"/>
    </row>
    <row r="26" spans="1:4" ht="15" x14ac:dyDescent="0.2">
      <c r="A26" s="7" t="s">
        <v>18</v>
      </c>
      <c r="B26" s="10">
        <v>3521.2</v>
      </c>
      <c r="C26" s="10"/>
      <c r="D26" s="15"/>
    </row>
    <row r="27" spans="1:4" ht="15" x14ac:dyDescent="0.2">
      <c r="A27" s="7" t="s">
        <v>19</v>
      </c>
      <c r="B27" s="10">
        <v>1707.42</v>
      </c>
      <c r="C27" s="10"/>
      <c r="D27" s="15"/>
    </row>
    <row r="28" spans="1:4" ht="15" x14ac:dyDescent="0.2">
      <c r="A28" s="7" t="s">
        <v>20</v>
      </c>
      <c r="B28" s="10">
        <v>-70523.28</v>
      </c>
      <c r="C28" s="10"/>
      <c r="D28" s="15"/>
    </row>
    <row r="29" spans="1:4" ht="15" x14ac:dyDescent="0.2">
      <c r="A29" s="7" t="s">
        <v>21</v>
      </c>
      <c r="B29" s="8">
        <v>-1707.42</v>
      </c>
      <c r="C29" s="10"/>
      <c r="D29" s="15"/>
    </row>
    <row r="30" spans="1:4" ht="15" x14ac:dyDescent="0.2">
      <c r="A30" s="7"/>
      <c r="B30" s="9"/>
      <c r="C30" s="10"/>
      <c r="D30" s="15"/>
    </row>
    <row r="31" spans="1:4" ht="15" x14ac:dyDescent="0.2">
      <c r="A31" s="25" t="s">
        <v>50</v>
      </c>
      <c r="B31" s="9"/>
      <c r="C31" s="10">
        <f>B32</f>
        <v>22788.58</v>
      </c>
    </row>
    <row r="32" spans="1:4" ht="15" x14ac:dyDescent="0.2">
      <c r="A32" s="7" t="s">
        <v>22</v>
      </c>
      <c r="B32" s="10">
        <v>22788.58</v>
      </c>
      <c r="C32" s="10"/>
      <c r="D32" s="4"/>
    </row>
    <row r="33" spans="1:4" ht="15" x14ac:dyDescent="0.2">
      <c r="A33" s="7"/>
      <c r="B33" s="10"/>
      <c r="C33" s="10"/>
      <c r="D33" s="4"/>
    </row>
    <row r="34" spans="1:4" ht="15" x14ac:dyDescent="0.2">
      <c r="A34" s="25" t="s">
        <v>23</v>
      </c>
      <c r="B34" s="9"/>
      <c r="C34" s="9">
        <f>SUM(B35:B40)</f>
        <v>36562.5</v>
      </c>
    </row>
    <row r="35" spans="1:4" ht="15.75" x14ac:dyDescent="0.25">
      <c r="A35" s="7" t="s">
        <v>24</v>
      </c>
      <c r="B35" s="9">
        <v>5714.29</v>
      </c>
      <c r="C35" s="9"/>
      <c r="D35" s="16"/>
    </row>
    <row r="36" spans="1:4" ht="15" x14ac:dyDescent="0.2">
      <c r="A36" s="7" t="s">
        <v>25</v>
      </c>
      <c r="B36" s="9">
        <v>-5714.29</v>
      </c>
      <c r="C36" s="9"/>
      <c r="D36" s="4"/>
    </row>
    <row r="37" spans="1:4" ht="15.75" x14ac:dyDescent="0.25">
      <c r="A37" s="7" t="s">
        <v>26</v>
      </c>
      <c r="B37" s="9">
        <v>4408</v>
      </c>
      <c r="C37" s="9"/>
      <c r="D37" s="16"/>
    </row>
    <row r="38" spans="1:4" ht="15.75" x14ac:dyDescent="0.25">
      <c r="A38" s="7" t="s">
        <v>27</v>
      </c>
      <c r="B38" s="9">
        <v>-4408</v>
      </c>
      <c r="C38" s="9"/>
      <c r="D38" s="16"/>
    </row>
    <row r="39" spans="1:4" ht="15.75" x14ac:dyDescent="0.25">
      <c r="A39" s="7" t="s">
        <v>28</v>
      </c>
      <c r="B39" s="9">
        <v>65000</v>
      </c>
      <c r="C39" s="9"/>
      <c r="D39" s="16"/>
    </row>
    <row r="40" spans="1:4" ht="15.75" x14ac:dyDescent="0.25">
      <c r="A40" s="7" t="s">
        <v>29</v>
      </c>
      <c r="B40" s="8">
        <v>-28437.5</v>
      </c>
      <c r="C40" s="9"/>
      <c r="D40" s="16"/>
    </row>
    <row r="41" spans="1:4" x14ac:dyDescent="0.2">
      <c r="A41"/>
      <c r="B41"/>
      <c r="C41"/>
      <c r="D41" s="17"/>
    </row>
    <row r="42" spans="1:4" ht="18.75" thickBot="1" x14ac:dyDescent="0.3">
      <c r="A42" s="19" t="s">
        <v>48</v>
      </c>
      <c r="B42"/>
      <c r="C42" s="18">
        <f>+C10+C13+C21+C31+C34</f>
        <v>1373203.3499999999</v>
      </c>
    </row>
    <row r="43" spans="1:4" ht="18.75" thickTop="1" x14ac:dyDescent="0.25">
      <c r="A43" s="19"/>
      <c r="B43"/>
      <c r="C43"/>
      <c r="D43" s="20"/>
    </row>
    <row r="44" spans="1:4" ht="18" x14ac:dyDescent="0.25">
      <c r="A44" s="19"/>
      <c r="B44"/>
      <c r="C44"/>
      <c r="D44" s="20"/>
    </row>
    <row r="45" spans="1:4" ht="18" x14ac:dyDescent="0.25">
      <c r="A45" s="19" t="s">
        <v>30</v>
      </c>
      <c r="B45"/>
      <c r="C45"/>
      <c r="D45" s="20"/>
    </row>
    <row r="46" spans="1:4" x14ac:dyDescent="0.2">
      <c r="A46"/>
      <c r="B46"/>
      <c r="C46"/>
      <c r="D46" s="11"/>
    </row>
    <row r="47" spans="1:4" ht="15" x14ac:dyDescent="0.2">
      <c r="A47" s="7" t="s">
        <v>31</v>
      </c>
      <c r="B47"/>
      <c r="C47" s="21">
        <f>SUM(B48:B49)</f>
        <v>8644.98</v>
      </c>
    </row>
    <row r="48" spans="1:4" ht="15" x14ac:dyDescent="0.2">
      <c r="A48" s="7" t="s">
        <v>32</v>
      </c>
      <c r="B48" s="9">
        <v>7398.45</v>
      </c>
      <c r="D48" s="4"/>
    </row>
    <row r="49" spans="1:4" ht="15" x14ac:dyDescent="0.2">
      <c r="A49" s="7" t="s">
        <v>33</v>
      </c>
      <c r="B49" s="8">
        <v>1246.53</v>
      </c>
      <c r="C49" s="10"/>
      <c r="D49" s="4"/>
    </row>
    <row r="50" spans="1:4" ht="15" x14ac:dyDescent="0.2">
      <c r="A50" s="7"/>
      <c r="B50" s="9"/>
      <c r="C50" s="10"/>
      <c r="D50" s="4"/>
    </row>
    <row r="51" spans="1:4" ht="15" x14ac:dyDescent="0.2">
      <c r="A51" s="7" t="s">
        <v>47</v>
      </c>
      <c r="B51" s="9"/>
      <c r="C51" s="21">
        <f>B53</f>
        <v>5923.88</v>
      </c>
    </row>
    <row r="52" spans="1:4" ht="15" x14ac:dyDescent="0.2">
      <c r="A52" t="s">
        <v>34</v>
      </c>
      <c r="B52" s="10"/>
      <c r="D52" s="21"/>
    </row>
    <row r="53" spans="1:4" ht="15" x14ac:dyDescent="0.2">
      <c r="A53" s="7" t="s">
        <v>35</v>
      </c>
      <c r="B53" s="8">
        <v>5923.88</v>
      </c>
      <c r="C53" s="9"/>
      <c r="D53" s="4"/>
    </row>
    <row r="54" spans="1:4" x14ac:dyDescent="0.2">
      <c r="A54"/>
      <c r="B54"/>
      <c r="C54"/>
      <c r="D54" s="4"/>
    </row>
    <row r="55" spans="1:4" ht="18" x14ac:dyDescent="0.25">
      <c r="A55" s="19" t="s">
        <v>36</v>
      </c>
      <c r="B55"/>
      <c r="C55" s="26">
        <f>+C47+C51</f>
        <v>14568.86</v>
      </c>
    </row>
    <row r="56" spans="1:4" x14ac:dyDescent="0.2">
      <c r="A56"/>
      <c r="B56"/>
      <c r="C56"/>
      <c r="D56" s="4"/>
    </row>
    <row r="57" spans="1:4" x14ac:dyDescent="0.2">
      <c r="A57"/>
      <c r="B57"/>
      <c r="C57"/>
      <c r="D57" s="4"/>
    </row>
    <row r="58" spans="1:4" ht="18" x14ac:dyDescent="0.25">
      <c r="A58" s="24" t="s">
        <v>37</v>
      </c>
      <c r="B58"/>
      <c r="C58"/>
      <c r="D58" s="22"/>
    </row>
    <row r="59" spans="1:4" ht="18" x14ac:dyDescent="0.25">
      <c r="A59" s="24"/>
      <c r="B59"/>
      <c r="C59"/>
      <c r="D59" s="22"/>
    </row>
    <row r="60" spans="1:4" ht="15" x14ac:dyDescent="0.2">
      <c r="A60" t="s">
        <v>38</v>
      </c>
      <c r="B60"/>
      <c r="C60" s="14">
        <f>SUM(B61:B62)</f>
        <v>852400</v>
      </c>
      <c r="D60" s="21"/>
    </row>
    <row r="61" spans="1:4" ht="15" x14ac:dyDescent="0.2">
      <c r="A61" t="s">
        <v>39</v>
      </c>
      <c r="B61" s="9">
        <v>687400</v>
      </c>
      <c r="C61"/>
      <c r="D61" s="21"/>
    </row>
    <row r="62" spans="1:4" ht="15" x14ac:dyDescent="0.2">
      <c r="A62" t="s">
        <v>40</v>
      </c>
      <c r="B62" s="8">
        <v>165000</v>
      </c>
      <c r="C62" s="9"/>
      <c r="D62" s="4"/>
    </row>
    <row r="63" spans="1:4" x14ac:dyDescent="0.2">
      <c r="A63"/>
      <c r="B63"/>
      <c r="C63"/>
      <c r="D63" s="4"/>
    </row>
    <row r="64" spans="1:4" ht="15" x14ac:dyDescent="0.2">
      <c r="A64" t="s">
        <v>41</v>
      </c>
      <c r="B64"/>
      <c r="C64" s="14">
        <f>SUM(B65)</f>
        <v>178581.44</v>
      </c>
      <c r="D64" s="21"/>
    </row>
    <row r="65" spans="1:4" ht="15" x14ac:dyDescent="0.2">
      <c r="A65" t="s">
        <v>42</v>
      </c>
      <c r="B65" s="8">
        <v>178581.44</v>
      </c>
      <c r="C65" s="9"/>
      <c r="D65" s="4"/>
    </row>
    <row r="66" spans="1:4" ht="15" x14ac:dyDescent="0.2">
      <c r="A66"/>
      <c r="B66" s="9"/>
      <c r="C66" s="9"/>
      <c r="D66" s="4"/>
    </row>
    <row r="67" spans="1:4" ht="15" x14ac:dyDescent="0.2">
      <c r="A67" t="s">
        <v>43</v>
      </c>
      <c r="B67"/>
      <c r="C67" s="14">
        <f>SUM(B68:B69)</f>
        <v>327653.05</v>
      </c>
      <c r="D67" s="21"/>
    </row>
    <row r="68" spans="1:4" ht="15" x14ac:dyDescent="0.2">
      <c r="A68" t="s">
        <v>44</v>
      </c>
      <c r="B68" s="9">
        <v>330970.09999999998</v>
      </c>
      <c r="C68"/>
      <c r="D68" s="17"/>
    </row>
    <row r="69" spans="1:4" ht="15" x14ac:dyDescent="0.2">
      <c r="A69" t="s">
        <v>45</v>
      </c>
      <c r="B69" s="8">
        <f>8145.68-11462.73</f>
        <v>-3317.0499999999993</v>
      </c>
      <c r="C69"/>
      <c r="D69" s="17"/>
    </row>
    <row r="70" spans="1:4" ht="15" x14ac:dyDescent="0.2">
      <c r="A70"/>
      <c r="B70" s="9"/>
      <c r="C70"/>
      <c r="D70" s="17"/>
    </row>
    <row r="71" spans="1:4" ht="18" x14ac:dyDescent="0.25">
      <c r="A71" s="24" t="s">
        <v>49</v>
      </c>
      <c r="B71" s="9"/>
      <c r="C71" s="26">
        <f>+C60+C64+C67</f>
        <v>1358634.49</v>
      </c>
    </row>
    <row r="72" spans="1:4" ht="15" x14ac:dyDescent="0.2">
      <c r="A72"/>
      <c r="B72" s="9"/>
      <c r="C72"/>
      <c r="D72" s="17"/>
    </row>
    <row r="73" spans="1:4" ht="18.75" thickBot="1" x14ac:dyDescent="0.3">
      <c r="A73" s="24" t="s">
        <v>46</v>
      </c>
      <c r="B73" s="23"/>
      <c r="C73" s="18">
        <f>+C55+C71</f>
        <v>1373203.35</v>
      </c>
    </row>
    <row r="74" spans="1:4" ht="15.75" thickTop="1" x14ac:dyDescent="0.2">
      <c r="A74" s="7"/>
      <c r="B74" s="7"/>
      <c r="C74" s="23"/>
      <c r="D74"/>
    </row>
    <row r="75" spans="1:4" ht="18" x14ac:dyDescent="0.25">
      <c r="A75" s="5"/>
      <c r="B75"/>
      <c r="C75"/>
      <c r="D75" s="20"/>
    </row>
  </sheetData>
  <mergeCells count="4">
    <mergeCell ref="A1:D1"/>
    <mergeCell ref="A2:D2"/>
    <mergeCell ref="A3:D3"/>
    <mergeCell ref="A4:D4"/>
  </mergeCells>
  <pageMargins left="1.1811023622047245" right="0.39370078740157483" top="0.78740157480314965" bottom="0.78740157480314965" header="0" footer="0"/>
  <pageSetup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Ramirez</dc:creator>
  <cp:lastModifiedBy>Jose Ramirez</cp:lastModifiedBy>
  <cp:lastPrinted>2017-03-16T17:50:55Z</cp:lastPrinted>
  <dcterms:created xsi:type="dcterms:W3CDTF">2017-03-16T16:36:13Z</dcterms:created>
  <dcterms:modified xsi:type="dcterms:W3CDTF">2017-03-16T17:55:28Z</dcterms:modified>
</cp:coreProperties>
</file>